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13_ncr:1_{B96EC9A5-236A-431C-BC4C-47A99BE24BF1}" xr6:coauthVersionLast="47" xr6:coauthVersionMax="47" xr10:uidLastSave="{00000000-0000-0000-0000-000000000000}"/>
  <bookViews>
    <workbookView xWindow="-120" yWindow="-120" windowWidth="77040" windowHeight="21840" xr2:uid="{00000000-000D-0000-FFFF-FFFF00000000}"/>
  </bookViews>
  <sheets>
    <sheet name="Instructions" sheetId="1" r:id="rId1"/>
    <sheet name="Journal Template" sheetId="2" r:id="rId2"/>
    <sheet name="Example (Synthetic)"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3" l="1"/>
  <c r="O10" i="3"/>
  <c r="Q10" i="3" s="1"/>
  <c r="S10" i="3" s="1"/>
  <c r="O9" i="3"/>
  <c r="Q9" i="3" s="1"/>
  <c r="S9" i="3" s="1"/>
  <c r="O8" i="3"/>
  <c r="Q8" i="3" s="1"/>
  <c r="S8" i="3" s="1"/>
  <c r="O7" i="3"/>
  <c r="Q7" i="3" s="1"/>
  <c r="S7" i="3" s="1"/>
  <c r="O6" i="3"/>
  <c r="Q6" i="3" s="1"/>
  <c r="S6" i="3" s="1"/>
  <c r="Q5" i="3"/>
  <c r="S5" i="3" s="1"/>
  <c r="O5" i="3"/>
  <c r="O4" i="3"/>
  <c r="Q4" i="3" s="1"/>
  <c r="S4" i="3" s="1"/>
  <c r="O3" i="3"/>
  <c r="Q3" i="3" s="1"/>
  <c r="B39" i="2"/>
  <c r="B35" i="2"/>
  <c r="O32" i="2"/>
  <c r="Q32" i="2" s="1"/>
  <c r="S32" i="2" s="1"/>
  <c r="O31" i="2"/>
  <c r="Q31" i="2" s="1"/>
  <c r="S31" i="2" s="1"/>
  <c r="O30" i="2"/>
  <c r="Q30" i="2" s="1"/>
  <c r="S30" i="2" s="1"/>
  <c r="O29" i="2"/>
  <c r="Q29" i="2" s="1"/>
  <c r="S29" i="2" s="1"/>
  <c r="O28" i="2"/>
  <c r="Q28" i="2" s="1"/>
  <c r="S28" i="2" s="1"/>
  <c r="O27" i="2"/>
  <c r="Q27" i="2" s="1"/>
  <c r="S27" i="2" s="1"/>
  <c r="O26" i="2"/>
  <c r="Q26" i="2" s="1"/>
  <c r="S26" i="2" s="1"/>
  <c r="O25" i="2"/>
  <c r="Q25" i="2" s="1"/>
  <c r="S25" i="2" s="1"/>
  <c r="O24" i="2"/>
  <c r="Q24" i="2" s="1"/>
  <c r="S24" i="2" s="1"/>
  <c r="O23" i="2"/>
  <c r="Q23" i="2" s="1"/>
  <c r="S23" i="2" s="1"/>
  <c r="O22" i="2"/>
  <c r="Q22" i="2" s="1"/>
  <c r="S22" i="2" s="1"/>
  <c r="O21" i="2"/>
  <c r="Q21" i="2" s="1"/>
  <c r="S21" i="2" s="1"/>
  <c r="O20" i="2"/>
  <c r="Q20" i="2" s="1"/>
  <c r="S20" i="2" s="1"/>
  <c r="O19" i="2"/>
  <c r="Q19" i="2" s="1"/>
  <c r="S19" i="2" s="1"/>
  <c r="O18" i="2"/>
  <c r="Q18" i="2" s="1"/>
  <c r="S18" i="2" s="1"/>
  <c r="O17" i="2"/>
  <c r="Q17" i="2" s="1"/>
  <c r="S17" i="2" s="1"/>
  <c r="O16" i="2"/>
  <c r="Q16" i="2" s="1"/>
  <c r="S16" i="2" s="1"/>
  <c r="O15" i="2"/>
  <c r="Q15" i="2" s="1"/>
  <c r="S15" i="2" s="1"/>
  <c r="O14" i="2"/>
  <c r="Q14" i="2" s="1"/>
  <c r="S14" i="2" s="1"/>
  <c r="O13" i="2"/>
  <c r="Q13" i="2" s="1"/>
  <c r="S13" i="2" s="1"/>
  <c r="O12" i="2"/>
  <c r="Q12" i="2" s="1"/>
  <c r="S12" i="2" s="1"/>
  <c r="O11" i="2"/>
  <c r="Q11" i="2" s="1"/>
  <c r="S11" i="2" s="1"/>
  <c r="O10" i="2"/>
  <c r="Q10" i="2" s="1"/>
  <c r="S10" i="2" s="1"/>
  <c r="O9" i="2"/>
  <c r="Q9" i="2" s="1"/>
  <c r="S9" i="2" s="1"/>
  <c r="O8" i="2"/>
  <c r="Q8" i="2" s="1"/>
  <c r="S8" i="2" s="1"/>
  <c r="O7" i="2"/>
  <c r="Q7" i="2" s="1"/>
  <c r="S7" i="2" s="1"/>
  <c r="O6" i="2"/>
  <c r="Q6" i="2" s="1"/>
  <c r="S6" i="2" s="1"/>
  <c r="O5" i="2"/>
  <c r="Q5" i="2" s="1"/>
  <c r="S5" i="2" s="1"/>
  <c r="O4" i="2"/>
  <c r="Q4" i="2" s="1"/>
  <c r="S4" i="2" s="1"/>
  <c r="O3" i="2"/>
  <c r="Q3" i="2" s="1"/>
  <c r="B37" i="2" l="1"/>
  <c r="B38" i="2"/>
  <c r="S3" i="2"/>
  <c r="B40" i="2" s="1"/>
  <c r="B42" i="2"/>
  <c r="B41" i="2"/>
  <c r="B43" i="2"/>
  <c r="B36" i="2"/>
  <c r="B21" i="3"/>
  <c r="B20" i="3"/>
  <c r="B19" i="3"/>
  <c r="B16" i="3"/>
  <c r="B15" i="3"/>
  <c r="B14" i="3"/>
  <c r="B17" i="3"/>
  <c r="S3" i="3"/>
  <c r="B18" i="3" s="1"/>
</calcChain>
</file>

<file path=xl/sharedStrings.xml><?xml version="1.0" encoding="utf-8"?>
<sst xmlns="http://schemas.openxmlformats.org/spreadsheetml/2006/main" count="189" uniqueCount="110">
  <si>
    <t>Fillbook Free Futures Trading Journal Template</t>
  </si>
  <si>
    <t/>
  </si>
  <si>
    <t>What this is</t>
  </si>
  <si>
    <t>A manual, formula-driven spreadsheet for logging futures trades: instrument, direction, quantity, entry/exit timestamps and prices, contract specs, gross/net P&amp;L, planned risk, R-multiple, setup tags, and review notes. Two tabs hold trade rows:</t>
  </si>
  <si>
    <t xml:space="preserve"> - 'Journal Template': blank, ready for your own trades.</t>
  </si>
  <si>
    <t xml:space="preserve"> - 'Example (Synthetic)': the same layout filled with clearly labeled, made-up trades so you can see the formulas work before you trust them with real numbers. None of these trades happened -- do not treat them as a real track record.</t>
  </si>
  <si>
    <t>Columns and formulas</t>
  </si>
  <si>
    <t>Yellow cells are for you to type into. White cells with a formula are calculated automatically and should not be overwritten.</t>
  </si>
  <si>
    <t xml:space="preserve"> - Instrument: the contract root symbol (e.g. ES, MES, NQ). Type it yourself.</t>
  </si>
  <si>
    <t xml:space="preserve"> - Direction: Long or Short, chosen from a dropdown.</t>
  </si>
  <si>
    <t xml:space="preserve"> - Quantity: number of contracts, whole number.</t>
  </si>
  <si>
    <t xml:space="preserve"> - Entry Date / Entry Time / Entry Timezone and Exit Date / Exit Time / Exit Timezone: record the timezone you actually used (e.g. America/Chicago, America/New_York, UTC) next to each timestamp. Futures trade nearly 24 hours across time zones, so a timestamp without an explicit timezone is ambiguous the moment you or a broker export crosses one.</t>
  </si>
  <si>
    <t xml:space="preserve"> - Session Date: the trading-session date this trade belongs to, which is NOT always the same as the calendar date of the entry timestamp. Most CME futures sessions run from roughly 5:00 PM Central to the next day's 4:00 PM Central (exact times vary by contract and around daylight saving changes -- confirm with your exchange/broker). A trade entered at 6:30 PM Central on March 10 belongs to the March 11 trading session, not the March 10 calendar day. Decide your session boundary once, write it in the note at the bottom of this sheet, and apply it consistently -- this template does not guess it for you.</t>
  </si>
  <si>
    <t xml:space="preserve"> - Entry Price / Exit Price: the actual fill prices.</t>
  </si>
  <si>
    <t xml:space="preserve"> - Point Value ($): the contract's dollar value per full point (e.g. ES = 50, MES = 5, NQ = 20, MNQ = 2). Look this up from your broker or exchange -- do not guess it, since it varies by contract and is unrelated to the contract's price level.</t>
  </si>
  <si>
    <t xml:space="preserve"> - Gross P&amp;L ($) [formula]: (Exit Price - Entry Price) x Quantity x Point Value, sign-flipped for a Short. This is price movement only, before costs.</t>
  </si>
  <si>
    <t xml:space="preserve"> - Round-Trip Cost ($): your broker/prop firm's total commission and fees for this trade's contracts, both sides combined. Type this in per trade (or per contract x quantity) -- it is not looked up automatically, since rates vary by broker and change over time. See Fillbook's fee guide (https://www.fillbookhq.com/fees) for current per-side rates by broker/prop firm as a reference.</t>
  </si>
  <si>
    <t xml:space="preserve"> - Net P&amp;L ($) [formula]: Gross P&amp;L minus Round-Trip Cost.</t>
  </si>
  <si>
    <t xml:space="preserve"> - Planned Initial Risk ($): what you intended to risk on this trade BEFORE it was filled -- typically (planned stop distance in points) x Quantity x Point Value. Type this in from your own trade plan. Leave blank if there was no predefined stop (R-Multiple will then be blank too, rather than showing a misleading number divided by zero).</t>
  </si>
  <si>
    <t xml:space="preserve"> - R-Multiple [formula]: Net P&amp;L / Planned Initial Risk. Blank whenever Planned Initial Risk is blank or zero -- a trade with no planned risk has no valid R-Multiple, and this template will not fabricate one.</t>
  </si>
  <si>
    <t xml:space="preserve"> - Setup Tag: your own short label for the setup/strategy (e.g. 'ORB', 'trend pullback').</t>
  </si>
  <si>
    <t xml:space="preserve"> - Review Notes: what you'd tell yourself reviewing this trade later.</t>
  </si>
  <si>
    <t>Review summary</t>
  </si>
  <si>
    <t>Each trade tab ends with a small summary block (Total Net P&amp;L, Trade Count, Win Rate, Average R-Multiple, Profit Factor) calculated with formulas from the rows above it. Add rows by inserting them ABOVE the summary block and copying the formula cells (Gross P&amp;L, Net P&amp;L, R-Multiple) down into the new row -- then widen the summary formulas' ranges to include the new rows.</t>
  </si>
  <si>
    <t>Formula assumptions (stated plainly, not hidden)</t>
  </si>
  <si>
    <t xml:space="preserve"> - Gross P&amp;L assumes a single fill price for the full quantity on each side (no partial-fill averaging). If you were filled at multiple prices, use your average fill price.</t>
  </si>
  <si>
    <t xml:space="preserve"> - Point Value is treated as constant per contract -- correct for standard futures contracts, but confirm yours if you trade an unusual instrument.</t>
  </si>
  <si>
    <t xml:space="preserve"> - This template does not import into Fillbook automatically. See "Path to Fillbook" below.</t>
  </si>
  <si>
    <t>Path to Fillbook</t>
  </si>
  <si>
    <t>This spreadsheet is a standalone tool -- it does not have a verified one-click import path into a Fillbook account. If you want this same trade history tracked automatically (with live broker sync, drawdown/daily-loss rule tracking, and behavioral pattern detection), the honest route today is: export your trade history as a CSV from your broker or prop firm platform directly, and import that CSV into Fillbook, which maps the columns automatically. This spreadsheet's own columns are not that CSV format and are not guaranteed to import correctly if you try -- it exists as a free, ungated tool for traders who want to log trades manually before or without using a dedicated journal.</t>
  </si>
  <si>
    <t>Session cutoff used for this workbook's examples: 6:00 PM America/Chicago (CME's approximate equity-index session open) -- edit this note to match your own instrument's actual session hours before relying on the Session Date column for your own trades.</t>
  </si>
  <si>
    <t>Futures Trading Journal - Template (fill in yellow cells)</t>
  </si>
  <si>
    <t>Trade ID</t>
  </si>
  <si>
    <t>Instrument</t>
  </si>
  <si>
    <t>Direction</t>
  </si>
  <si>
    <t>Quantity</t>
  </si>
  <si>
    <t>Entry Date</t>
  </si>
  <si>
    <t>Entry Time</t>
  </si>
  <si>
    <t>Entry TZ</t>
  </si>
  <si>
    <t>Exit Date</t>
  </si>
  <si>
    <t>Exit Time</t>
  </si>
  <si>
    <t>Exit TZ</t>
  </si>
  <si>
    <t>Session Date</t>
  </si>
  <si>
    <t>Entry Price</t>
  </si>
  <si>
    <t>Exit Price</t>
  </si>
  <si>
    <t>Point Value ($)</t>
  </si>
  <si>
    <t>Gross P&amp;L ($)</t>
  </si>
  <si>
    <t>Round-Trip Cost ($)</t>
  </si>
  <si>
    <t>Net P&amp;L ($)</t>
  </si>
  <si>
    <t>Planned Initial Risk ($)</t>
  </si>
  <si>
    <t>R-Multiple</t>
  </si>
  <si>
    <t>Setup Tag</t>
  </si>
  <si>
    <t>Review Notes</t>
  </si>
  <si>
    <t>Review Summary</t>
  </si>
  <si>
    <t>Trades logged</t>
  </si>
  <si>
    <t>Total Net P&amp;L</t>
  </si>
  <si>
    <t>Winning trades</t>
  </si>
  <si>
    <t>Losing trades</t>
  </si>
  <si>
    <t>Win rate</t>
  </si>
  <si>
    <t>Average R-Multiple</t>
  </si>
  <si>
    <t>Gross profit (winners)</t>
  </si>
  <si>
    <t>Gross loss (losers)</t>
  </si>
  <si>
    <t>Profit factor</t>
  </si>
  <si>
    <t>Futures Trading Journal - SYNTHETIC EXAMPLE (not real trades)</t>
  </si>
  <si>
    <t>ES</t>
  </si>
  <si>
    <t>Long</t>
  </si>
  <si>
    <t>2026-03-10</t>
  </si>
  <si>
    <t>09:35</t>
  </si>
  <si>
    <t>America/New_York</t>
  </si>
  <si>
    <t>10:05</t>
  </si>
  <si>
    <t>ORB</t>
  </si>
  <si>
    <t>Clean breakout, took partials at target.</t>
  </si>
  <si>
    <t>MES</t>
  </si>
  <si>
    <t>Short</t>
  </si>
  <si>
    <t>13:20</t>
  </si>
  <si>
    <t>13:40</t>
  </si>
  <si>
    <t>Trend pullback</t>
  </si>
  <si>
    <t>Stopped out late, exceeded planned risk -- review entry timing.</t>
  </si>
  <si>
    <t>NQ</t>
  </si>
  <si>
    <t>2026-03-11</t>
  </si>
  <si>
    <t>18:45</t>
  </si>
  <si>
    <t>America/Chicago</t>
  </si>
  <si>
    <t>19:10</t>
  </si>
  <si>
    <t>2026-03-12</t>
  </si>
  <si>
    <t>Overnight breakout</t>
  </si>
  <si>
    <t>Entered after 6pm CT cutoff -- Session Date rolled to next day per this workbook's convention.</t>
  </si>
  <si>
    <t>MNQ</t>
  </si>
  <si>
    <t>10:10</t>
  </si>
  <si>
    <t>10:22</t>
  </si>
  <si>
    <t>Reversal</t>
  </si>
  <si>
    <t>Good R, plan followed exactly.</t>
  </si>
  <si>
    <t>CL</t>
  </si>
  <si>
    <t>09:05</t>
  </si>
  <si>
    <t>09:50</t>
  </si>
  <si>
    <t>Fade open range</t>
  </si>
  <si>
    <t>Loss within planned risk -- normal variance.</t>
  </si>
  <si>
    <t>2026-03-13</t>
  </si>
  <si>
    <t>14:50</t>
  </si>
  <si>
    <t>15:05</t>
  </si>
  <si>
    <t>Time-of-day fade</t>
  </si>
  <si>
    <t>Full target hit.</t>
  </si>
  <si>
    <t>GC</t>
  </si>
  <si>
    <t>08:40</t>
  </si>
  <si>
    <t>08:55</t>
  </si>
  <si>
    <t>News fade</t>
  </si>
  <si>
    <t>No predefined stop -- discretionary exit. R-Multiple intentionally blank.</t>
  </si>
  <si>
    <t>2026-03-14</t>
  </si>
  <si>
    <t>09:32</t>
  </si>
  <si>
    <t>09:41</t>
  </si>
  <si>
    <t>Second ORB attempt of the day, sized down after trade 2's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</si>
</sst>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
    <numFmt numFmtId="166" formatCode="\$#,##0.00;\(\$#,##0.00\);&quot;-&quot;"/>
    <numFmt numFmtId="167" formatCode="0.00&quot;R&quot;;\(0.00\)&quot;R&quot;;&quot;-&quot;"/>
    <numFmt numFmtId="168" formatCode="0.0%"/>
    <numFmt numFmtId="169" formatCode="0.00&quot;R&quot;"/>
  </numFmts>
  <fonts count="7" x14ac:knownFonts="1">
    <font>
      <sz val="11"/>
      <color theme="1"/>
      <name val="Calibri"/>
      <family val="2"/>
      <scheme val="minor"/>
    </font>
    <font>
      <b/>
      <sz val="16"/>
      <name val="Arial"/>
    </font>
    <font>
      <sz val="10"/>
      <name val="Arial"/>
    </font>
    <font>
      <b/>
      <sz val="12"/>
      <name val="Arial"/>
    </font>
    <font>
      <b/>
      <sz val="13"/>
      <name val="Arial"/>
    </font>
    <font>
      <b/>
      <sz val="10"/>
      <color rgb="FFFFFFFF"/>
      <name val="Arial"/>
    </font>
    <font>
      <b/>
      <sz val="11"/>
      <name val="Arial"/>
    </font>
  </fonts>
  <fills count="4">
    <fill>
      <patternFill patternType="none"/>
    </fill>
    <fill>
      <patternFill patternType="gray125"/>
    </fill>
    <fill>
      <patternFill patternType="solid">
        <fgColor rgb="FF1F2937"/>
      </patternFill>
    </fill>
    <fill>
      <patternFill patternType="solid">
        <fgColor rgb="FFFFFFCC"/>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18">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5" fillId="2" borderId="1" xfId="0" applyFont="1" applyFill="1" applyBorder="1" applyAlignment="1">
      <alignment horizontal="center" vertical="center" wrapText="1"/>
    </xf>
    <xf numFmtId="0" fontId="2" fillId="3" borderId="1" xfId="0" applyFont="1" applyFill="1" applyBorder="1"/>
    <xf numFmtId="164" fontId="2" fillId="3" borderId="1" xfId="0" applyNumberFormat="1" applyFont="1" applyFill="1" applyBorder="1"/>
    <xf numFmtId="165" fontId="2" fillId="3" borderId="1" xfId="0" applyNumberFormat="1" applyFont="1" applyFill="1" applyBorder="1"/>
    <xf numFmtId="166" fontId="2" fillId="0" borderId="1" xfId="0" applyNumberFormat="1" applyFont="1" applyBorder="1"/>
    <xf numFmtId="167" fontId="2" fillId="0" borderId="1" xfId="0" applyNumberFormat="1" applyFont="1" applyBorder="1"/>
    <xf numFmtId="0" fontId="3" fillId="0" borderId="0" xfId="0" applyFont="1"/>
    <xf numFmtId="0" fontId="6" fillId="0" borderId="0" xfId="0" applyFont="1"/>
    <xf numFmtId="0" fontId="2" fillId="0" borderId="0" xfId="0" applyFont="1"/>
    <xf numFmtId="166" fontId="2" fillId="0" borderId="0" xfId="0" applyNumberFormat="1" applyFont="1"/>
    <xf numFmtId="168" fontId="2" fillId="0" borderId="0" xfId="0" applyNumberFormat="1" applyFont="1"/>
    <xf numFmtId="169" fontId="2" fillId="0" borderId="0" xfId="0" applyNumberFormat="1" applyFont="1"/>
    <xf numFmtId="2" fontId="2" fillId="0" borderId="0" xfId="0" applyNumberFormat="1"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6"/>
  <sheetViews>
    <sheetView tabSelected="1" workbookViewId="0"/>
  </sheetViews>
  <sheetFormatPr defaultRowHeight="15" x14ac:dyDescent="0.25"/>
  <cols>
    <col min="1" max="1" width="110" customWidth="1"/>
  </cols>
  <sheetData>
    <row r="1" spans="1:1" ht="24" customHeight="1" x14ac:dyDescent="0.25">
      <c r="A1" s="1" t="s">
        <v>0</v>
      </c>
    </row>
    <row r="2" spans="1:1" x14ac:dyDescent="0.25">
      <c r="A2" s="2" t="s">
        <v>1</v>
      </c>
    </row>
    <row r="3" spans="1:1" ht="15.75" x14ac:dyDescent="0.25">
      <c r="A3" s="3" t="s">
        <v>2</v>
      </c>
    </row>
    <row r="4" spans="1:1" ht="25.5" x14ac:dyDescent="0.25">
      <c r="A4" s="2" t="s">
        <v>3</v>
      </c>
    </row>
    <row r="5" spans="1:1" x14ac:dyDescent="0.25">
      <c r="A5" s="2" t="s">
        <v>4</v>
      </c>
    </row>
    <row r="6" spans="1:1" ht="25.5" x14ac:dyDescent="0.25">
      <c r="A6" s="2" t="s">
        <v>5</v>
      </c>
    </row>
    <row r="7" spans="1:1" x14ac:dyDescent="0.25">
      <c r="A7" s="2" t="s">
        <v>1</v>
      </c>
    </row>
    <row r="8" spans="1:1" ht="15.75" x14ac:dyDescent="0.25">
      <c r="A8" s="3" t="s">
        <v>6</v>
      </c>
    </row>
    <row r="9" spans="1:1" x14ac:dyDescent="0.25">
      <c r="A9" s="2" t="s">
        <v>7</v>
      </c>
    </row>
    <row r="10" spans="1:1" x14ac:dyDescent="0.25">
      <c r="A10" s="2" t="s">
        <v>8</v>
      </c>
    </row>
    <row r="11" spans="1:1" x14ac:dyDescent="0.25">
      <c r="A11" s="2" t="s">
        <v>9</v>
      </c>
    </row>
    <row r="12" spans="1:1" x14ac:dyDescent="0.25">
      <c r="A12" s="2" t="s">
        <v>10</v>
      </c>
    </row>
    <row r="13" spans="1:1" ht="38.25" x14ac:dyDescent="0.25">
      <c r="A13" s="2" t="s">
        <v>11</v>
      </c>
    </row>
    <row r="14" spans="1:1" ht="63.75" x14ac:dyDescent="0.25">
      <c r="A14" s="2" t="s">
        <v>12</v>
      </c>
    </row>
    <row r="15" spans="1:1" x14ac:dyDescent="0.25">
      <c r="A15" s="2" t="s">
        <v>13</v>
      </c>
    </row>
    <row r="16" spans="1:1" ht="25.5" x14ac:dyDescent="0.25">
      <c r="A16" s="2" t="s">
        <v>14</v>
      </c>
    </row>
    <row r="17" spans="1:1" ht="25.5" x14ac:dyDescent="0.25">
      <c r="A17" s="2" t="s">
        <v>15</v>
      </c>
    </row>
    <row r="18" spans="1:1" ht="38.25" x14ac:dyDescent="0.25">
      <c r="A18" s="2" t="s">
        <v>16</v>
      </c>
    </row>
    <row r="19" spans="1:1" x14ac:dyDescent="0.25">
      <c r="A19" s="2" t="s">
        <v>17</v>
      </c>
    </row>
    <row r="20" spans="1:1" ht="38.25" x14ac:dyDescent="0.25">
      <c r="A20" s="2" t="s">
        <v>18</v>
      </c>
    </row>
    <row r="21" spans="1:1" ht="25.5" x14ac:dyDescent="0.25">
      <c r="A21" s="2" t="s">
        <v>19</v>
      </c>
    </row>
    <row r="22" spans="1:1" x14ac:dyDescent="0.25">
      <c r="A22" s="2" t="s">
        <v>20</v>
      </c>
    </row>
    <row r="23" spans="1:1" x14ac:dyDescent="0.25">
      <c r="A23" s="2" t="s">
        <v>21</v>
      </c>
    </row>
    <row r="24" spans="1:1" x14ac:dyDescent="0.25">
      <c r="A24" s="2" t="s">
        <v>1</v>
      </c>
    </row>
    <row r="25" spans="1:1" ht="15.75" x14ac:dyDescent="0.25">
      <c r="A25" s="3" t="s">
        <v>22</v>
      </c>
    </row>
    <row r="26" spans="1:1" ht="51" x14ac:dyDescent="0.25">
      <c r="A26" s="2" t="s">
        <v>23</v>
      </c>
    </row>
    <row r="27" spans="1:1" x14ac:dyDescent="0.25">
      <c r="A27" s="2" t="s">
        <v>1</v>
      </c>
    </row>
    <row r="28" spans="1:1" ht="15.75" x14ac:dyDescent="0.25">
      <c r="A28" s="3" t="s">
        <v>24</v>
      </c>
    </row>
    <row r="29" spans="1:1" ht="25.5" x14ac:dyDescent="0.25">
      <c r="A29" s="2" t="s">
        <v>25</v>
      </c>
    </row>
    <row r="30" spans="1:1" ht="25.5" x14ac:dyDescent="0.25">
      <c r="A30" s="2" t="s">
        <v>26</v>
      </c>
    </row>
    <row r="31" spans="1:1" x14ac:dyDescent="0.25">
      <c r="A31" s="2" t="s">
        <v>27</v>
      </c>
    </row>
    <row r="32" spans="1:1" x14ac:dyDescent="0.25">
      <c r="A32" s="2" t="s">
        <v>1</v>
      </c>
    </row>
    <row r="33" spans="1:1" ht="15.75" x14ac:dyDescent="0.25">
      <c r="A33" s="3" t="s">
        <v>28</v>
      </c>
    </row>
    <row r="34" spans="1:1" ht="76.5" x14ac:dyDescent="0.25">
      <c r="A34" s="2" t="s">
        <v>29</v>
      </c>
    </row>
    <row r="35" spans="1:1" x14ac:dyDescent="0.25">
      <c r="A35" s="2" t="s">
        <v>1</v>
      </c>
    </row>
    <row r="36" spans="1:1" ht="38.25" x14ac:dyDescent="0.25">
      <c r="A36" s="2" t="s">
        <v>30</v>
      </c>
    </row>
  </sheetData>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3"/>
  <sheetViews>
    <sheetView workbookViewId="0">
      <pane ySplit="2" topLeftCell="A3" activePane="bottomLeft" state="frozen"/>
      <selection pane="bottomLeft"/>
    </sheetView>
  </sheetViews>
  <sheetFormatPr defaultRowHeight="15" x14ac:dyDescent="0.25"/>
  <cols>
    <col min="1" max="1" width="13" customWidth="1"/>
    <col min="2" max="2" width="10" customWidth="1"/>
    <col min="3" max="20" width="13" customWidth="1"/>
    <col min="21" max="21" width="30" customWidth="1"/>
  </cols>
  <sheetData>
    <row r="1" spans="1:21" ht="16.5" x14ac:dyDescent="0.25">
      <c r="A1" s="17" t="s">
        <v>31</v>
      </c>
      <c r="B1" s="17"/>
      <c r="C1" s="17"/>
      <c r="D1" s="17"/>
      <c r="E1" s="17"/>
      <c r="F1" s="17"/>
      <c r="G1" s="17"/>
      <c r="H1" s="17"/>
      <c r="I1" s="17"/>
      <c r="J1" s="17"/>
      <c r="K1" s="17"/>
      <c r="L1" s="17"/>
      <c r="M1" s="17"/>
      <c r="N1" s="17"/>
      <c r="O1" s="17"/>
      <c r="P1" s="17"/>
      <c r="Q1" s="17"/>
      <c r="R1" s="17"/>
      <c r="S1" s="17"/>
      <c r="T1" s="17"/>
      <c r="U1" s="17"/>
    </row>
    <row r="2" spans="1:21" ht="30" customHeight="1" x14ac:dyDescent="0.25">
      <c r="A2" s="4" t="s">
        <v>32</v>
      </c>
      <c r="B2" s="4" t="s">
        <v>33</v>
      </c>
      <c r="C2" s="4" t="s">
        <v>34</v>
      </c>
      <c r="D2" s="4" t="s">
        <v>35</v>
      </c>
      <c r="E2" s="4" t="s">
        <v>36</v>
      </c>
      <c r="F2" s="4" t="s">
        <v>37</v>
      </c>
      <c r="G2" s="4" t="s">
        <v>38</v>
      </c>
      <c r="H2" s="4" t="s">
        <v>39</v>
      </c>
      <c r="I2" s="4" t="s">
        <v>40</v>
      </c>
      <c r="J2" s="4" t="s">
        <v>41</v>
      </c>
      <c r="K2" s="4" t="s">
        <v>42</v>
      </c>
      <c r="L2" s="4" t="s">
        <v>43</v>
      </c>
      <c r="M2" s="4" t="s">
        <v>44</v>
      </c>
      <c r="N2" s="4" t="s">
        <v>45</v>
      </c>
      <c r="O2" s="4" t="s">
        <v>46</v>
      </c>
      <c r="P2" s="4" t="s">
        <v>47</v>
      </c>
      <c r="Q2" s="4" t="s">
        <v>48</v>
      </c>
      <c r="R2" s="4" t="s">
        <v>49</v>
      </c>
      <c r="S2" s="4" t="s">
        <v>50</v>
      </c>
      <c r="T2" s="4" t="s">
        <v>51</v>
      </c>
      <c r="U2" s="4" t="s">
        <v>52</v>
      </c>
    </row>
    <row r="3" spans="1:21" x14ac:dyDescent="0.25">
      <c r="A3" s="5"/>
      <c r="B3" s="5"/>
      <c r="C3" s="5"/>
      <c r="D3" s="5"/>
      <c r="E3" s="5"/>
      <c r="F3" s="5"/>
      <c r="G3" s="5"/>
      <c r="H3" s="5"/>
      <c r="I3" s="5"/>
      <c r="J3" s="5"/>
      <c r="K3" s="5"/>
      <c r="L3" s="6"/>
      <c r="M3" s="6"/>
      <c r="N3" s="7"/>
      <c r="O3" s="8" t="str">
        <f t="shared" ref="O3:O32" si="0">IF(L3="","",IF(C3="Short",(L3-M3),(M3-L3))*D3*N3)</f>
        <v/>
      </c>
      <c r="P3" s="7"/>
      <c r="Q3" s="8" t="str">
        <f t="shared" ref="Q3:Q32" si="1">IF(O3="","",O3-IF(P3="",0,P3))</f>
        <v/>
      </c>
      <c r="R3" s="7"/>
      <c r="S3" s="9" t="str">
        <f t="shared" ref="S3:S32" si="2">IF(OR(R3="",R3=0,Q3=""),"",Q3/R3)</f>
        <v/>
      </c>
      <c r="T3" s="5"/>
      <c r="U3" s="5"/>
    </row>
    <row r="4" spans="1:21" x14ac:dyDescent="0.25">
      <c r="A4" s="5"/>
      <c r="B4" s="5"/>
      <c r="C4" s="5"/>
      <c r="D4" s="5"/>
      <c r="E4" s="5"/>
      <c r="F4" s="5"/>
      <c r="G4" s="5"/>
      <c r="H4" s="5"/>
      <c r="I4" s="5"/>
      <c r="J4" s="5"/>
      <c r="K4" s="5"/>
      <c r="L4" s="6"/>
      <c r="M4" s="6"/>
      <c r="N4" s="7"/>
      <c r="O4" s="8" t="str">
        <f t="shared" si="0"/>
        <v/>
      </c>
      <c r="P4" s="7"/>
      <c r="Q4" s="8" t="str">
        <f t="shared" si="1"/>
        <v/>
      </c>
      <c r="R4" s="7"/>
      <c r="S4" s="9" t="str">
        <f t="shared" si="2"/>
        <v/>
      </c>
      <c r="T4" s="5"/>
      <c r="U4" s="5"/>
    </row>
    <row r="5" spans="1:21" x14ac:dyDescent="0.25">
      <c r="A5" s="5"/>
      <c r="B5" s="5"/>
      <c r="C5" s="5"/>
      <c r="D5" s="5"/>
      <c r="E5" s="5"/>
      <c r="F5" s="5"/>
      <c r="G5" s="5"/>
      <c r="H5" s="5"/>
      <c r="I5" s="5"/>
      <c r="J5" s="5"/>
      <c r="K5" s="5"/>
      <c r="L5" s="6"/>
      <c r="M5" s="6"/>
      <c r="N5" s="7"/>
      <c r="O5" s="8" t="str">
        <f t="shared" si="0"/>
        <v/>
      </c>
      <c r="P5" s="7"/>
      <c r="Q5" s="8" t="str">
        <f t="shared" si="1"/>
        <v/>
      </c>
      <c r="R5" s="7"/>
      <c r="S5" s="9" t="str">
        <f t="shared" si="2"/>
        <v/>
      </c>
      <c r="T5" s="5"/>
      <c r="U5" s="5"/>
    </row>
    <row r="6" spans="1:21" x14ac:dyDescent="0.25">
      <c r="A6" s="5"/>
      <c r="B6" s="5"/>
      <c r="C6" s="5"/>
      <c r="D6" s="5"/>
      <c r="E6" s="5"/>
      <c r="F6" s="5"/>
      <c r="G6" s="5"/>
      <c r="H6" s="5"/>
      <c r="I6" s="5"/>
      <c r="J6" s="5"/>
      <c r="K6" s="5"/>
      <c r="L6" s="6"/>
      <c r="M6" s="6"/>
      <c r="N6" s="7"/>
      <c r="O6" s="8" t="str">
        <f t="shared" si="0"/>
        <v/>
      </c>
      <c r="P6" s="7"/>
      <c r="Q6" s="8" t="str">
        <f t="shared" si="1"/>
        <v/>
      </c>
      <c r="R6" s="7"/>
      <c r="S6" s="9" t="str">
        <f t="shared" si="2"/>
        <v/>
      </c>
      <c r="T6" s="5"/>
      <c r="U6" s="5"/>
    </row>
    <row r="7" spans="1:21" x14ac:dyDescent="0.25">
      <c r="A7" s="5"/>
      <c r="B7" s="5"/>
      <c r="C7" s="5"/>
      <c r="D7" s="5"/>
      <c r="E7" s="5"/>
      <c r="F7" s="5"/>
      <c r="G7" s="5"/>
      <c r="H7" s="5"/>
      <c r="I7" s="5"/>
      <c r="J7" s="5"/>
      <c r="K7" s="5"/>
      <c r="L7" s="6"/>
      <c r="M7" s="6"/>
      <c r="N7" s="7"/>
      <c r="O7" s="8" t="str">
        <f t="shared" si="0"/>
        <v/>
      </c>
      <c r="P7" s="7"/>
      <c r="Q7" s="8" t="str">
        <f t="shared" si="1"/>
        <v/>
      </c>
      <c r="R7" s="7"/>
      <c r="S7" s="9" t="str">
        <f t="shared" si="2"/>
        <v/>
      </c>
      <c r="T7" s="5"/>
      <c r="U7" s="5"/>
    </row>
    <row r="8" spans="1:21" x14ac:dyDescent="0.25">
      <c r="A8" s="5"/>
      <c r="B8" s="5"/>
      <c r="C8" s="5"/>
      <c r="D8" s="5"/>
      <c r="E8" s="5"/>
      <c r="F8" s="5"/>
      <c r="G8" s="5"/>
      <c r="H8" s="5"/>
      <c r="I8" s="5"/>
      <c r="J8" s="5"/>
      <c r="K8" s="5"/>
      <c r="L8" s="6"/>
      <c r="M8" s="6"/>
      <c r="N8" s="7"/>
      <c r="O8" s="8" t="str">
        <f t="shared" si="0"/>
        <v/>
      </c>
      <c r="P8" s="7"/>
      <c r="Q8" s="8" t="str">
        <f t="shared" si="1"/>
        <v/>
      </c>
      <c r="R8" s="7"/>
      <c r="S8" s="9" t="str">
        <f t="shared" si="2"/>
        <v/>
      </c>
      <c r="T8" s="5"/>
      <c r="U8" s="5"/>
    </row>
    <row r="9" spans="1:21" x14ac:dyDescent="0.25">
      <c r="A9" s="5"/>
      <c r="B9" s="5"/>
      <c r="C9" s="5"/>
      <c r="D9" s="5"/>
      <c r="E9" s="5"/>
      <c r="F9" s="5"/>
      <c r="G9" s="5"/>
      <c r="H9" s="5"/>
      <c r="I9" s="5"/>
      <c r="J9" s="5"/>
      <c r="K9" s="5"/>
      <c r="L9" s="6"/>
      <c r="M9" s="6"/>
      <c r="N9" s="7"/>
      <c r="O9" s="8" t="str">
        <f t="shared" si="0"/>
        <v/>
      </c>
      <c r="P9" s="7"/>
      <c r="Q9" s="8" t="str">
        <f t="shared" si="1"/>
        <v/>
      </c>
      <c r="R9" s="7"/>
      <c r="S9" s="9" t="str">
        <f t="shared" si="2"/>
        <v/>
      </c>
      <c r="T9" s="5"/>
      <c r="U9" s="5"/>
    </row>
    <row r="10" spans="1:21" x14ac:dyDescent="0.25">
      <c r="A10" s="5"/>
      <c r="B10" s="5"/>
      <c r="C10" s="5"/>
      <c r="D10" s="5"/>
      <c r="E10" s="5"/>
      <c r="F10" s="5"/>
      <c r="G10" s="5"/>
      <c r="H10" s="5"/>
      <c r="I10" s="5"/>
      <c r="J10" s="5"/>
      <c r="K10" s="5"/>
      <c r="L10" s="6"/>
      <c r="M10" s="6"/>
      <c r="N10" s="7"/>
      <c r="O10" s="8" t="str">
        <f t="shared" si="0"/>
        <v/>
      </c>
      <c r="P10" s="7"/>
      <c r="Q10" s="8" t="str">
        <f t="shared" si="1"/>
        <v/>
      </c>
      <c r="R10" s="7"/>
      <c r="S10" s="9" t="str">
        <f t="shared" si="2"/>
        <v/>
      </c>
      <c r="T10" s="5"/>
      <c r="U10" s="5"/>
    </row>
    <row r="11" spans="1:21" x14ac:dyDescent="0.25">
      <c r="A11" s="5"/>
      <c r="B11" s="5"/>
      <c r="C11" s="5"/>
      <c r="D11" s="5"/>
      <c r="E11" s="5"/>
      <c r="F11" s="5"/>
      <c r="G11" s="5"/>
      <c r="H11" s="5"/>
      <c r="I11" s="5"/>
      <c r="J11" s="5"/>
      <c r="K11" s="5"/>
      <c r="L11" s="6"/>
      <c r="M11" s="6"/>
      <c r="N11" s="7"/>
      <c r="O11" s="8" t="str">
        <f t="shared" si="0"/>
        <v/>
      </c>
      <c r="P11" s="7"/>
      <c r="Q11" s="8" t="str">
        <f t="shared" si="1"/>
        <v/>
      </c>
      <c r="R11" s="7"/>
      <c r="S11" s="9" t="str">
        <f t="shared" si="2"/>
        <v/>
      </c>
      <c r="T11" s="5"/>
      <c r="U11" s="5"/>
    </row>
    <row r="12" spans="1:21" x14ac:dyDescent="0.25">
      <c r="A12" s="5"/>
      <c r="B12" s="5"/>
      <c r="C12" s="5"/>
      <c r="D12" s="5"/>
      <c r="E12" s="5"/>
      <c r="F12" s="5"/>
      <c r="G12" s="5"/>
      <c r="H12" s="5"/>
      <c r="I12" s="5"/>
      <c r="J12" s="5"/>
      <c r="K12" s="5"/>
      <c r="L12" s="6"/>
      <c r="M12" s="6"/>
      <c r="N12" s="7"/>
      <c r="O12" s="8" t="str">
        <f t="shared" si="0"/>
        <v/>
      </c>
      <c r="P12" s="7"/>
      <c r="Q12" s="8" t="str">
        <f t="shared" si="1"/>
        <v/>
      </c>
      <c r="R12" s="7"/>
      <c r="S12" s="9" t="str">
        <f t="shared" si="2"/>
        <v/>
      </c>
      <c r="T12" s="5"/>
      <c r="U12" s="5"/>
    </row>
    <row r="13" spans="1:21" x14ac:dyDescent="0.25">
      <c r="A13" s="5"/>
      <c r="B13" s="5"/>
      <c r="C13" s="5"/>
      <c r="D13" s="5"/>
      <c r="E13" s="5"/>
      <c r="F13" s="5"/>
      <c r="G13" s="5"/>
      <c r="H13" s="5"/>
      <c r="I13" s="5"/>
      <c r="J13" s="5"/>
      <c r="K13" s="5"/>
      <c r="L13" s="6"/>
      <c r="M13" s="6"/>
      <c r="N13" s="7"/>
      <c r="O13" s="8" t="str">
        <f t="shared" si="0"/>
        <v/>
      </c>
      <c r="P13" s="7"/>
      <c r="Q13" s="8" t="str">
        <f t="shared" si="1"/>
        <v/>
      </c>
      <c r="R13" s="7"/>
      <c r="S13" s="9" t="str">
        <f t="shared" si="2"/>
        <v/>
      </c>
      <c r="T13" s="5"/>
      <c r="U13" s="5"/>
    </row>
    <row r="14" spans="1:21" x14ac:dyDescent="0.25">
      <c r="A14" s="5"/>
      <c r="B14" s="5"/>
      <c r="C14" s="5"/>
      <c r="D14" s="5"/>
      <c r="E14" s="5"/>
      <c r="F14" s="5"/>
      <c r="G14" s="5"/>
      <c r="H14" s="5"/>
      <c r="I14" s="5"/>
      <c r="J14" s="5"/>
      <c r="K14" s="5"/>
      <c r="L14" s="6"/>
      <c r="M14" s="6"/>
      <c r="N14" s="7"/>
      <c r="O14" s="8" t="str">
        <f t="shared" si="0"/>
        <v/>
      </c>
      <c r="P14" s="7"/>
      <c r="Q14" s="8" t="str">
        <f t="shared" si="1"/>
        <v/>
      </c>
      <c r="R14" s="7"/>
      <c r="S14" s="9" t="str">
        <f t="shared" si="2"/>
        <v/>
      </c>
      <c r="T14" s="5"/>
      <c r="U14" s="5"/>
    </row>
    <row r="15" spans="1:21" x14ac:dyDescent="0.25">
      <c r="A15" s="5"/>
      <c r="B15" s="5"/>
      <c r="C15" s="5"/>
      <c r="D15" s="5"/>
      <c r="E15" s="5"/>
      <c r="F15" s="5"/>
      <c r="G15" s="5"/>
      <c r="H15" s="5"/>
      <c r="I15" s="5"/>
      <c r="J15" s="5"/>
      <c r="K15" s="5"/>
      <c r="L15" s="6"/>
      <c r="M15" s="6"/>
      <c r="N15" s="7"/>
      <c r="O15" s="8" t="str">
        <f t="shared" si="0"/>
        <v/>
      </c>
      <c r="P15" s="7"/>
      <c r="Q15" s="8" t="str">
        <f t="shared" si="1"/>
        <v/>
      </c>
      <c r="R15" s="7"/>
      <c r="S15" s="9" t="str">
        <f t="shared" si="2"/>
        <v/>
      </c>
      <c r="T15" s="5"/>
      <c r="U15" s="5"/>
    </row>
    <row r="16" spans="1:21" x14ac:dyDescent="0.25">
      <c r="A16" s="5"/>
      <c r="B16" s="5"/>
      <c r="C16" s="5"/>
      <c r="D16" s="5"/>
      <c r="E16" s="5"/>
      <c r="F16" s="5"/>
      <c r="G16" s="5"/>
      <c r="H16" s="5"/>
      <c r="I16" s="5"/>
      <c r="J16" s="5"/>
      <c r="K16" s="5"/>
      <c r="L16" s="6"/>
      <c r="M16" s="6"/>
      <c r="N16" s="7"/>
      <c r="O16" s="8" t="str">
        <f t="shared" si="0"/>
        <v/>
      </c>
      <c r="P16" s="7"/>
      <c r="Q16" s="8" t="str">
        <f t="shared" si="1"/>
        <v/>
      </c>
      <c r="R16" s="7"/>
      <c r="S16" s="9" t="str">
        <f t="shared" si="2"/>
        <v/>
      </c>
      <c r="T16" s="5"/>
      <c r="U16" s="5"/>
    </row>
    <row r="17" spans="1:21" x14ac:dyDescent="0.25">
      <c r="A17" s="5"/>
      <c r="B17" s="5"/>
      <c r="C17" s="5"/>
      <c r="D17" s="5"/>
      <c r="E17" s="5"/>
      <c r="F17" s="5"/>
      <c r="G17" s="5"/>
      <c r="H17" s="5"/>
      <c r="I17" s="5"/>
      <c r="J17" s="5"/>
      <c r="K17" s="5"/>
      <c r="L17" s="6"/>
      <c r="M17" s="6"/>
      <c r="N17" s="7"/>
      <c r="O17" s="8" t="str">
        <f t="shared" si="0"/>
        <v/>
      </c>
      <c r="P17" s="7"/>
      <c r="Q17" s="8" t="str">
        <f t="shared" si="1"/>
        <v/>
      </c>
      <c r="R17" s="7"/>
      <c r="S17" s="9" t="str">
        <f t="shared" si="2"/>
        <v/>
      </c>
      <c r="T17" s="5"/>
      <c r="U17" s="5"/>
    </row>
    <row r="18" spans="1:21" x14ac:dyDescent="0.25">
      <c r="A18" s="5"/>
      <c r="B18" s="5"/>
      <c r="C18" s="5"/>
      <c r="D18" s="5"/>
      <c r="E18" s="5"/>
      <c r="F18" s="5"/>
      <c r="G18" s="5"/>
      <c r="H18" s="5"/>
      <c r="I18" s="5"/>
      <c r="J18" s="5"/>
      <c r="K18" s="5"/>
      <c r="L18" s="6"/>
      <c r="M18" s="6"/>
      <c r="N18" s="7"/>
      <c r="O18" s="8" t="str">
        <f t="shared" si="0"/>
        <v/>
      </c>
      <c r="P18" s="7"/>
      <c r="Q18" s="8" t="str">
        <f t="shared" si="1"/>
        <v/>
      </c>
      <c r="R18" s="7"/>
      <c r="S18" s="9" t="str">
        <f t="shared" si="2"/>
        <v/>
      </c>
      <c r="T18" s="5"/>
      <c r="U18" s="5"/>
    </row>
    <row r="19" spans="1:21" x14ac:dyDescent="0.25">
      <c r="A19" s="5"/>
      <c r="B19" s="5"/>
      <c r="C19" s="5"/>
      <c r="D19" s="5"/>
      <c r="E19" s="5"/>
      <c r="F19" s="5"/>
      <c r="G19" s="5"/>
      <c r="H19" s="5"/>
      <c r="I19" s="5"/>
      <c r="J19" s="5"/>
      <c r="K19" s="5"/>
      <c r="L19" s="6"/>
      <c r="M19" s="6"/>
      <c r="N19" s="7"/>
      <c r="O19" s="8" t="str">
        <f t="shared" si="0"/>
        <v/>
      </c>
      <c r="P19" s="7"/>
      <c r="Q19" s="8" t="str">
        <f t="shared" si="1"/>
        <v/>
      </c>
      <c r="R19" s="7"/>
      <c r="S19" s="9" t="str">
        <f t="shared" si="2"/>
        <v/>
      </c>
      <c r="T19" s="5"/>
      <c r="U19" s="5"/>
    </row>
    <row r="20" spans="1:21" x14ac:dyDescent="0.25">
      <c r="A20" s="5"/>
      <c r="B20" s="5"/>
      <c r="C20" s="5"/>
      <c r="D20" s="5"/>
      <c r="E20" s="5"/>
      <c r="F20" s="5"/>
      <c r="G20" s="5"/>
      <c r="H20" s="5"/>
      <c r="I20" s="5"/>
      <c r="J20" s="5"/>
      <c r="K20" s="5"/>
      <c r="L20" s="6"/>
      <c r="M20" s="6"/>
      <c r="N20" s="7"/>
      <c r="O20" s="8" t="str">
        <f t="shared" si="0"/>
        <v/>
      </c>
      <c r="P20" s="7"/>
      <c r="Q20" s="8" t="str">
        <f t="shared" si="1"/>
        <v/>
      </c>
      <c r="R20" s="7"/>
      <c r="S20" s="9" t="str">
        <f t="shared" si="2"/>
        <v/>
      </c>
      <c r="T20" s="5"/>
      <c r="U20" s="5"/>
    </row>
    <row r="21" spans="1:21" x14ac:dyDescent="0.25">
      <c r="A21" s="5"/>
      <c r="B21" s="5"/>
      <c r="C21" s="5"/>
      <c r="D21" s="5"/>
      <c r="E21" s="5"/>
      <c r="F21" s="5"/>
      <c r="G21" s="5"/>
      <c r="H21" s="5"/>
      <c r="I21" s="5"/>
      <c r="J21" s="5"/>
      <c r="K21" s="5"/>
      <c r="L21" s="6"/>
      <c r="M21" s="6"/>
      <c r="N21" s="7"/>
      <c r="O21" s="8" t="str">
        <f t="shared" si="0"/>
        <v/>
      </c>
      <c r="P21" s="7"/>
      <c r="Q21" s="8" t="str">
        <f t="shared" si="1"/>
        <v/>
      </c>
      <c r="R21" s="7"/>
      <c r="S21" s="9" t="str">
        <f t="shared" si="2"/>
        <v/>
      </c>
      <c r="T21" s="5"/>
      <c r="U21" s="5"/>
    </row>
    <row r="22" spans="1:21" x14ac:dyDescent="0.25">
      <c r="A22" s="5"/>
      <c r="B22" s="5"/>
      <c r="C22" s="5"/>
      <c r="D22" s="5"/>
      <c r="E22" s="5"/>
      <c r="F22" s="5"/>
      <c r="G22" s="5"/>
      <c r="H22" s="5"/>
      <c r="I22" s="5"/>
      <c r="J22" s="5"/>
      <c r="K22" s="5"/>
      <c r="L22" s="6"/>
      <c r="M22" s="6"/>
      <c r="N22" s="7"/>
      <c r="O22" s="8" t="str">
        <f t="shared" si="0"/>
        <v/>
      </c>
      <c r="P22" s="7"/>
      <c r="Q22" s="8" t="str">
        <f t="shared" si="1"/>
        <v/>
      </c>
      <c r="R22" s="7"/>
      <c r="S22" s="9" t="str">
        <f t="shared" si="2"/>
        <v/>
      </c>
      <c r="T22" s="5"/>
      <c r="U22" s="5"/>
    </row>
    <row r="23" spans="1:21" x14ac:dyDescent="0.25">
      <c r="A23" s="5"/>
      <c r="B23" s="5"/>
      <c r="C23" s="5"/>
      <c r="D23" s="5"/>
      <c r="E23" s="5"/>
      <c r="F23" s="5"/>
      <c r="G23" s="5"/>
      <c r="H23" s="5"/>
      <c r="I23" s="5"/>
      <c r="J23" s="5"/>
      <c r="K23" s="5"/>
      <c r="L23" s="6"/>
      <c r="M23" s="6"/>
      <c r="N23" s="7"/>
      <c r="O23" s="8" t="str">
        <f t="shared" si="0"/>
        <v/>
      </c>
      <c r="P23" s="7"/>
      <c r="Q23" s="8" t="str">
        <f t="shared" si="1"/>
        <v/>
      </c>
      <c r="R23" s="7"/>
      <c r="S23" s="9" t="str">
        <f t="shared" si="2"/>
        <v/>
      </c>
      <c r="T23" s="5"/>
      <c r="U23" s="5"/>
    </row>
    <row r="24" spans="1:21" x14ac:dyDescent="0.25">
      <c r="A24" s="5"/>
      <c r="B24" s="5"/>
      <c r="C24" s="5"/>
      <c r="D24" s="5"/>
      <c r="E24" s="5"/>
      <c r="F24" s="5"/>
      <c r="G24" s="5"/>
      <c r="H24" s="5"/>
      <c r="I24" s="5"/>
      <c r="J24" s="5"/>
      <c r="K24" s="5"/>
      <c r="L24" s="6"/>
      <c r="M24" s="6"/>
      <c r="N24" s="7"/>
      <c r="O24" s="8" t="str">
        <f t="shared" si="0"/>
        <v/>
      </c>
      <c r="P24" s="7"/>
      <c r="Q24" s="8" t="str">
        <f t="shared" si="1"/>
        <v/>
      </c>
      <c r="R24" s="7"/>
      <c r="S24" s="9" t="str">
        <f t="shared" si="2"/>
        <v/>
      </c>
      <c r="T24" s="5"/>
      <c r="U24" s="5"/>
    </row>
    <row r="25" spans="1:21" x14ac:dyDescent="0.25">
      <c r="A25" s="5"/>
      <c r="B25" s="5"/>
      <c r="C25" s="5"/>
      <c r="D25" s="5"/>
      <c r="E25" s="5"/>
      <c r="F25" s="5"/>
      <c r="G25" s="5"/>
      <c r="H25" s="5"/>
      <c r="I25" s="5"/>
      <c r="J25" s="5"/>
      <c r="K25" s="5"/>
      <c r="L25" s="6"/>
      <c r="M25" s="6"/>
      <c r="N25" s="7"/>
      <c r="O25" s="8" t="str">
        <f t="shared" si="0"/>
        <v/>
      </c>
      <c r="P25" s="7"/>
      <c r="Q25" s="8" t="str">
        <f t="shared" si="1"/>
        <v/>
      </c>
      <c r="R25" s="7"/>
      <c r="S25" s="9" t="str">
        <f t="shared" si="2"/>
        <v/>
      </c>
      <c r="T25" s="5"/>
      <c r="U25" s="5"/>
    </row>
    <row r="26" spans="1:21" x14ac:dyDescent="0.25">
      <c r="A26" s="5"/>
      <c r="B26" s="5"/>
      <c r="C26" s="5"/>
      <c r="D26" s="5"/>
      <c r="E26" s="5"/>
      <c r="F26" s="5"/>
      <c r="G26" s="5"/>
      <c r="H26" s="5"/>
      <c r="I26" s="5"/>
      <c r="J26" s="5"/>
      <c r="K26" s="5"/>
      <c r="L26" s="6"/>
      <c r="M26" s="6"/>
      <c r="N26" s="7"/>
      <c r="O26" s="8" t="str">
        <f t="shared" si="0"/>
        <v/>
      </c>
      <c r="P26" s="7"/>
      <c r="Q26" s="8" t="str">
        <f t="shared" si="1"/>
        <v/>
      </c>
      <c r="R26" s="7"/>
      <c r="S26" s="9" t="str">
        <f t="shared" si="2"/>
        <v/>
      </c>
      <c r="T26" s="5"/>
      <c r="U26" s="5"/>
    </row>
    <row r="27" spans="1:21" x14ac:dyDescent="0.25">
      <c r="A27" s="5"/>
      <c r="B27" s="5"/>
      <c r="C27" s="5"/>
      <c r="D27" s="5"/>
      <c r="E27" s="5"/>
      <c r="F27" s="5"/>
      <c r="G27" s="5"/>
      <c r="H27" s="5"/>
      <c r="I27" s="5"/>
      <c r="J27" s="5"/>
      <c r="K27" s="5"/>
      <c r="L27" s="6"/>
      <c r="M27" s="6"/>
      <c r="N27" s="7"/>
      <c r="O27" s="8" t="str">
        <f t="shared" si="0"/>
        <v/>
      </c>
      <c r="P27" s="7"/>
      <c r="Q27" s="8" t="str">
        <f t="shared" si="1"/>
        <v/>
      </c>
      <c r="R27" s="7"/>
      <c r="S27" s="9" t="str">
        <f t="shared" si="2"/>
        <v/>
      </c>
      <c r="T27" s="5"/>
      <c r="U27" s="5"/>
    </row>
    <row r="28" spans="1:21" x14ac:dyDescent="0.25">
      <c r="A28" s="5"/>
      <c r="B28" s="5"/>
      <c r="C28" s="5"/>
      <c r="D28" s="5"/>
      <c r="E28" s="5"/>
      <c r="F28" s="5"/>
      <c r="G28" s="5"/>
      <c r="H28" s="5"/>
      <c r="I28" s="5"/>
      <c r="J28" s="5"/>
      <c r="K28" s="5"/>
      <c r="L28" s="6"/>
      <c r="M28" s="6"/>
      <c r="N28" s="7"/>
      <c r="O28" s="8" t="str">
        <f t="shared" si="0"/>
        <v/>
      </c>
      <c r="P28" s="7"/>
      <c r="Q28" s="8" t="str">
        <f t="shared" si="1"/>
        <v/>
      </c>
      <c r="R28" s="7"/>
      <c r="S28" s="9" t="str">
        <f t="shared" si="2"/>
        <v/>
      </c>
      <c r="T28" s="5"/>
      <c r="U28" s="5"/>
    </row>
    <row r="29" spans="1:21" x14ac:dyDescent="0.25">
      <c r="A29" s="5"/>
      <c r="B29" s="5"/>
      <c r="C29" s="5"/>
      <c r="D29" s="5"/>
      <c r="E29" s="5"/>
      <c r="F29" s="5"/>
      <c r="G29" s="5"/>
      <c r="H29" s="5"/>
      <c r="I29" s="5"/>
      <c r="J29" s="5"/>
      <c r="K29" s="5"/>
      <c r="L29" s="6"/>
      <c r="M29" s="6"/>
      <c r="N29" s="7"/>
      <c r="O29" s="8" t="str">
        <f t="shared" si="0"/>
        <v/>
      </c>
      <c r="P29" s="7"/>
      <c r="Q29" s="8" t="str">
        <f t="shared" si="1"/>
        <v/>
      </c>
      <c r="R29" s="7"/>
      <c r="S29" s="9" t="str">
        <f t="shared" si="2"/>
        <v/>
      </c>
      <c r="T29" s="5"/>
      <c r="U29" s="5"/>
    </row>
    <row r="30" spans="1:21" x14ac:dyDescent="0.25">
      <c r="A30" s="5"/>
      <c r="B30" s="5"/>
      <c r="C30" s="5"/>
      <c r="D30" s="5"/>
      <c r="E30" s="5"/>
      <c r="F30" s="5"/>
      <c r="G30" s="5"/>
      <c r="H30" s="5"/>
      <c r="I30" s="5"/>
      <c r="J30" s="5"/>
      <c r="K30" s="5"/>
      <c r="L30" s="6"/>
      <c r="M30" s="6"/>
      <c r="N30" s="7"/>
      <c r="O30" s="8" t="str">
        <f t="shared" si="0"/>
        <v/>
      </c>
      <c r="P30" s="7"/>
      <c r="Q30" s="8" t="str">
        <f t="shared" si="1"/>
        <v/>
      </c>
      <c r="R30" s="7"/>
      <c r="S30" s="9" t="str">
        <f t="shared" si="2"/>
        <v/>
      </c>
      <c r="T30" s="5"/>
      <c r="U30" s="5"/>
    </row>
    <row r="31" spans="1:21" x14ac:dyDescent="0.25">
      <c r="A31" s="5"/>
      <c r="B31" s="5"/>
      <c r="C31" s="5"/>
      <c r="D31" s="5"/>
      <c r="E31" s="5"/>
      <c r="F31" s="5"/>
      <c r="G31" s="5"/>
      <c r="H31" s="5"/>
      <c r="I31" s="5"/>
      <c r="J31" s="5"/>
      <c r="K31" s="5"/>
      <c r="L31" s="6"/>
      <c r="M31" s="6"/>
      <c r="N31" s="7"/>
      <c r="O31" s="8" t="str">
        <f t="shared" si="0"/>
        <v/>
      </c>
      <c r="P31" s="7"/>
      <c r="Q31" s="8" t="str">
        <f t="shared" si="1"/>
        <v/>
      </c>
      <c r="R31" s="7"/>
      <c r="S31" s="9" t="str">
        <f t="shared" si="2"/>
        <v/>
      </c>
      <c r="T31" s="5"/>
      <c r="U31" s="5"/>
    </row>
    <row r="32" spans="1:21" x14ac:dyDescent="0.25">
      <c r="A32" s="5"/>
      <c r="B32" s="5"/>
      <c r="C32" s="5"/>
      <c r="D32" s="5"/>
      <c r="E32" s="5"/>
      <c r="F32" s="5"/>
      <c r="G32" s="5"/>
      <c r="H32" s="5"/>
      <c r="I32" s="5"/>
      <c r="J32" s="5"/>
      <c r="K32" s="5"/>
      <c r="L32" s="6"/>
      <c r="M32" s="6"/>
      <c r="N32" s="7"/>
      <c r="O32" s="8" t="str">
        <f t="shared" si="0"/>
        <v/>
      </c>
      <c r="P32" s="7"/>
      <c r="Q32" s="8" t="str">
        <f t="shared" si="1"/>
        <v/>
      </c>
      <c r="R32" s="7"/>
      <c r="S32" s="9" t="str">
        <f t="shared" si="2"/>
        <v/>
      </c>
      <c r="T32" s="5"/>
      <c r="U32" s="5"/>
    </row>
    <row r="34" spans="1:2" ht="15.75" x14ac:dyDescent="0.25">
      <c r="A34" s="10" t="s">
        <v>53</v>
      </c>
    </row>
    <row r="35" spans="1:2" x14ac:dyDescent="0.25">
      <c r="A35" s="11" t="s">
        <v>54</v>
      </c>
      <c r="B35" s="12">
        <f>COUNTIF(B3:B32,"?*")</f>
        <v>0</v>
      </c>
    </row>
    <row r="36" spans="1:2" x14ac:dyDescent="0.25">
      <c r="A36" s="11" t="s">
        <v>55</v>
      </c>
      <c r="B36" s="13">
        <f>SUM(Q3:Q32)</f>
        <v>0</v>
      </c>
    </row>
    <row r="37" spans="1:2" x14ac:dyDescent="0.25">
      <c r="A37" s="11" t="s">
        <v>56</v>
      </c>
      <c r="B37" s="12">
        <f>COUNTIF(Q3:Q32,"&gt;0")</f>
        <v>0</v>
      </c>
    </row>
    <row r="38" spans="1:2" x14ac:dyDescent="0.25">
      <c r="A38" s="11" t="s">
        <v>57</v>
      </c>
      <c r="B38" s="12">
        <f>COUNTIF(Q3:Q32,"&lt;0")</f>
        <v>0</v>
      </c>
    </row>
    <row r="39" spans="1:2" x14ac:dyDescent="0.25">
      <c r="A39" s="11" t="s">
        <v>58</v>
      </c>
      <c r="B39" s="14" t="str">
        <f>IF(COUNTIF(B3:B32,"?*")=0,"",COUNTIF(Q3:Q32,"&gt;0")/COUNTIF(B3:B32,"?*"))</f>
        <v/>
      </c>
    </row>
    <row r="40" spans="1:2" x14ac:dyDescent="0.25">
      <c r="A40" s="11" t="s">
        <v>59</v>
      </c>
      <c r="B40" s="15" t="str">
        <f>IFERROR(AVERAGE(S3:S32),"")</f>
        <v/>
      </c>
    </row>
    <row r="41" spans="1:2" x14ac:dyDescent="0.25">
      <c r="A41" s="11" t="s">
        <v>60</v>
      </c>
      <c r="B41" s="13">
        <f>SUMIF(Q3:Q32,"&gt;0")</f>
        <v>0</v>
      </c>
    </row>
    <row r="42" spans="1:2" x14ac:dyDescent="0.25">
      <c r="A42" s="11" t="s">
        <v>61</v>
      </c>
      <c r="B42" s="13">
        <f>SUMIF(Q3:Q32,"&lt;0")</f>
        <v>0</v>
      </c>
    </row>
    <row r="43" spans="1:2" x14ac:dyDescent="0.25">
      <c r="A43" s="11" t="s">
        <v>62</v>
      </c>
      <c r="B43" s="16" t="str">
        <f>IF(SUMIF(Q3:Q32,"&lt;0")=0,"",SUMIF(Q3:Q32,"&gt;0")/ABS(SUMIF(Q3:Q32,"&lt;0")))</f>
        <v/>
      </c>
    </row>
  </sheetData>
  <mergeCells count="1">
    <mergeCell ref="A1:U1"/>
  </mergeCells>
  <dataValidations count="1">
    <dataValidation type="list" allowBlank="1" sqref="C3:C32" xr:uid="{00000000-0002-0000-0100-000000000000}">
      <formula1>"Long,Short"</formula1>
    </dataValidation>
  </dataValidations>
  <pageMargins left="0.7" right="0.7" top="0.75" bottom="0.75" header="0.3" footer="0.3"/>
  <pageSetup orientation="portrait" horizontalDpi="4294967295" verticalDpi="42949672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1"/>
  <sheetViews>
    <sheetView workbookViewId="0">
      <pane ySplit="2" topLeftCell="A3" activePane="bottomLeft" state="frozen"/>
      <selection pane="bottomLeft"/>
    </sheetView>
  </sheetViews>
  <sheetFormatPr defaultRowHeight="15" x14ac:dyDescent="0.25"/>
  <cols>
    <col min="1" max="1" width="13" customWidth="1"/>
    <col min="2" max="2" width="10" customWidth="1"/>
    <col min="3" max="20" width="13" customWidth="1"/>
    <col min="21" max="21" width="30" customWidth="1"/>
  </cols>
  <sheetData>
    <row r="1" spans="1:21" ht="16.5" x14ac:dyDescent="0.25">
      <c r="A1" s="17" t="s">
        <v>63</v>
      </c>
      <c r="B1" s="17"/>
      <c r="C1" s="17"/>
      <c r="D1" s="17"/>
      <c r="E1" s="17"/>
      <c r="F1" s="17"/>
      <c r="G1" s="17"/>
      <c r="H1" s="17"/>
      <c r="I1" s="17"/>
      <c r="J1" s="17"/>
      <c r="K1" s="17"/>
      <c r="L1" s="17"/>
      <c r="M1" s="17"/>
      <c r="N1" s="17"/>
      <c r="O1" s="17"/>
      <c r="P1" s="17"/>
      <c r="Q1" s="17"/>
      <c r="R1" s="17"/>
      <c r="S1" s="17"/>
      <c r="T1" s="17"/>
      <c r="U1" s="17"/>
    </row>
    <row r="2" spans="1:21" ht="30" customHeight="1" x14ac:dyDescent="0.25">
      <c r="A2" s="4" t="s">
        <v>32</v>
      </c>
      <c r="B2" s="4" t="s">
        <v>33</v>
      </c>
      <c r="C2" s="4" t="s">
        <v>34</v>
      </c>
      <c r="D2" s="4" t="s">
        <v>35</v>
      </c>
      <c r="E2" s="4" t="s">
        <v>36</v>
      </c>
      <c r="F2" s="4" t="s">
        <v>37</v>
      </c>
      <c r="G2" s="4" t="s">
        <v>38</v>
      </c>
      <c r="H2" s="4" t="s">
        <v>39</v>
      </c>
      <c r="I2" s="4" t="s">
        <v>40</v>
      </c>
      <c r="J2" s="4" t="s">
        <v>41</v>
      </c>
      <c r="K2" s="4" t="s">
        <v>42</v>
      </c>
      <c r="L2" s="4" t="s">
        <v>43</v>
      </c>
      <c r="M2" s="4" t="s">
        <v>44</v>
      </c>
      <c r="N2" s="4" t="s">
        <v>45</v>
      </c>
      <c r="O2" s="4" t="s">
        <v>46</v>
      </c>
      <c r="P2" s="4" t="s">
        <v>47</v>
      </c>
      <c r="Q2" s="4" t="s">
        <v>48</v>
      </c>
      <c r="R2" s="4" t="s">
        <v>49</v>
      </c>
      <c r="S2" s="4" t="s">
        <v>50</v>
      </c>
      <c r="T2" s="4" t="s">
        <v>51</v>
      </c>
      <c r="U2" s="4" t="s">
        <v>52</v>
      </c>
    </row>
    <row r="3" spans="1:21" x14ac:dyDescent="0.25">
      <c r="A3" s="5">
        <v>1</v>
      </c>
      <c r="B3" s="5" t="s">
        <v>64</v>
      </c>
      <c r="C3" s="5" t="s">
        <v>65</v>
      </c>
      <c r="D3" s="5">
        <v>2</v>
      </c>
      <c r="E3" s="5" t="s">
        <v>66</v>
      </c>
      <c r="F3" s="5" t="s">
        <v>67</v>
      </c>
      <c r="G3" s="5" t="s">
        <v>68</v>
      </c>
      <c r="H3" s="5" t="s">
        <v>66</v>
      </c>
      <c r="I3" s="5" t="s">
        <v>69</v>
      </c>
      <c r="J3" s="5" t="s">
        <v>68</v>
      </c>
      <c r="K3" s="5" t="s">
        <v>66</v>
      </c>
      <c r="L3" s="6">
        <v>5800</v>
      </c>
      <c r="M3" s="6">
        <v>5810</v>
      </c>
      <c r="N3" s="7">
        <v>50</v>
      </c>
      <c r="O3" s="8">
        <f t="shared" ref="O3:O10" si="0">IF(L3="","",IF(C3="Short",(L3-M3),(M3-L3))*D3*N3)</f>
        <v>1000</v>
      </c>
      <c r="P3" s="7">
        <v>8</v>
      </c>
      <c r="Q3" s="8">
        <f t="shared" ref="Q3:Q10" si="1">IF(O3="","",O3-IF(P3="",0,P3))</f>
        <v>992</v>
      </c>
      <c r="R3" s="7">
        <v>500</v>
      </c>
      <c r="S3" s="9">
        <f t="shared" ref="S3:S10" si="2">IF(OR(R3="",R3=0,Q3=""),"",Q3/R3)</f>
        <v>1.984</v>
      </c>
      <c r="T3" s="5" t="s">
        <v>70</v>
      </c>
      <c r="U3" s="5" t="s">
        <v>71</v>
      </c>
    </row>
    <row r="4" spans="1:21" x14ac:dyDescent="0.25">
      <c r="A4" s="5">
        <v>2</v>
      </c>
      <c r="B4" s="5" t="s">
        <v>72</v>
      </c>
      <c r="C4" s="5" t="s">
        <v>73</v>
      </c>
      <c r="D4" s="5">
        <v>3</v>
      </c>
      <c r="E4" s="5" t="s">
        <v>66</v>
      </c>
      <c r="F4" s="5" t="s">
        <v>74</v>
      </c>
      <c r="G4" s="5" t="s">
        <v>68</v>
      </c>
      <c r="H4" s="5" t="s">
        <v>66</v>
      </c>
      <c r="I4" s="5" t="s">
        <v>75</v>
      </c>
      <c r="J4" s="5" t="s">
        <v>68</v>
      </c>
      <c r="K4" s="5" t="s">
        <v>66</v>
      </c>
      <c r="L4" s="6">
        <v>20500</v>
      </c>
      <c r="M4" s="6">
        <v>20510</v>
      </c>
      <c r="N4" s="7">
        <v>5</v>
      </c>
      <c r="O4" s="8">
        <f t="shared" si="0"/>
        <v>-150</v>
      </c>
      <c r="P4" s="7">
        <v>6</v>
      </c>
      <c r="Q4" s="8">
        <f t="shared" si="1"/>
        <v>-156</v>
      </c>
      <c r="R4" s="7">
        <v>75</v>
      </c>
      <c r="S4" s="9">
        <f t="shared" si="2"/>
        <v>-2.08</v>
      </c>
      <c r="T4" s="5" t="s">
        <v>76</v>
      </c>
      <c r="U4" s="5" t="s">
        <v>77</v>
      </c>
    </row>
    <row r="5" spans="1:21" x14ac:dyDescent="0.25">
      <c r="A5" s="5">
        <v>3</v>
      </c>
      <c r="B5" s="5" t="s">
        <v>78</v>
      </c>
      <c r="C5" s="5" t="s">
        <v>65</v>
      </c>
      <c r="D5" s="5">
        <v>1</v>
      </c>
      <c r="E5" s="5" t="s">
        <v>79</v>
      </c>
      <c r="F5" s="5" t="s">
        <v>80</v>
      </c>
      <c r="G5" s="5" t="s">
        <v>81</v>
      </c>
      <c r="H5" s="5" t="s">
        <v>79</v>
      </c>
      <c r="I5" s="5" t="s">
        <v>82</v>
      </c>
      <c r="J5" s="5" t="s">
        <v>81</v>
      </c>
      <c r="K5" s="5" t="s">
        <v>83</v>
      </c>
      <c r="L5" s="6">
        <v>20100</v>
      </c>
      <c r="M5" s="6">
        <v>20135</v>
      </c>
      <c r="N5" s="7">
        <v>20</v>
      </c>
      <c r="O5" s="8">
        <f t="shared" si="0"/>
        <v>700</v>
      </c>
      <c r="P5" s="7">
        <v>5</v>
      </c>
      <c r="Q5" s="8">
        <f t="shared" si="1"/>
        <v>695</v>
      </c>
      <c r="R5" s="7">
        <v>300</v>
      </c>
      <c r="S5" s="9">
        <f t="shared" si="2"/>
        <v>2.3166666666666669</v>
      </c>
      <c r="T5" s="5" t="s">
        <v>84</v>
      </c>
      <c r="U5" s="5" t="s">
        <v>85</v>
      </c>
    </row>
    <row r="6" spans="1:21" x14ac:dyDescent="0.25">
      <c r="A6" s="5">
        <v>4</v>
      </c>
      <c r="B6" s="5" t="s">
        <v>86</v>
      </c>
      <c r="C6" s="5" t="s">
        <v>73</v>
      </c>
      <c r="D6" s="5">
        <v>4</v>
      </c>
      <c r="E6" s="5" t="s">
        <v>83</v>
      </c>
      <c r="F6" s="5" t="s">
        <v>87</v>
      </c>
      <c r="G6" s="5" t="s">
        <v>68</v>
      </c>
      <c r="H6" s="5" t="s">
        <v>83</v>
      </c>
      <c r="I6" s="5" t="s">
        <v>88</v>
      </c>
      <c r="J6" s="5" t="s">
        <v>68</v>
      </c>
      <c r="K6" s="5" t="s">
        <v>83</v>
      </c>
      <c r="L6" s="6">
        <v>19800</v>
      </c>
      <c r="M6" s="6">
        <v>19780</v>
      </c>
      <c r="N6" s="7">
        <v>2</v>
      </c>
      <c r="O6" s="8">
        <f t="shared" si="0"/>
        <v>160</v>
      </c>
      <c r="P6" s="7">
        <v>8</v>
      </c>
      <c r="Q6" s="8">
        <f t="shared" si="1"/>
        <v>152</v>
      </c>
      <c r="R6" s="7">
        <v>160</v>
      </c>
      <c r="S6" s="9">
        <f t="shared" si="2"/>
        <v>0.95</v>
      </c>
      <c r="T6" s="5" t="s">
        <v>89</v>
      </c>
      <c r="U6" s="5" t="s">
        <v>90</v>
      </c>
    </row>
    <row r="7" spans="1:21" x14ac:dyDescent="0.25">
      <c r="A7" s="5">
        <v>5</v>
      </c>
      <c r="B7" s="5" t="s">
        <v>91</v>
      </c>
      <c r="C7" s="5" t="s">
        <v>65</v>
      </c>
      <c r="D7" s="5">
        <v>1</v>
      </c>
      <c r="E7" s="5" t="s">
        <v>83</v>
      </c>
      <c r="F7" s="5" t="s">
        <v>92</v>
      </c>
      <c r="G7" s="5" t="s">
        <v>68</v>
      </c>
      <c r="H7" s="5" t="s">
        <v>83</v>
      </c>
      <c r="I7" s="5" t="s">
        <v>93</v>
      </c>
      <c r="J7" s="5" t="s">
        <v>68</v>
      </c>
      <c r="K7" s="5" t="s">
        <v>83</v>
      </c>
      <c r="L7" s="6">
        <v>78.099999999999994</v>
      </c>
      <c r="M7" s="6">
        <v>77.849999999999994</v>
      </c>
      <c r="N7" s="7">
        <v>1000</v>
      </c>
      <c r="O7" s="8">
        <f t="shared" si="0"/>
        <v>-250</v>
      </c>
      <c r="P7" s="7">
        <v>4.5</v>
      </c>
      <c r="Q7" s="8">
        <f t="shared" si="1"/>
        <v>-254.5</v>
      </c>
      <c r="R7" s="7">
        <v>250</v>
      </c>
      <c r="S7" s="9">
        <f t="shared" si="2"/>
        <v>-1.018</v>
      </c>
      <c r="T7" s="5" t="s">
        <v>94</v>
      </c>
      <c r="U7" s="5" t="s">
        <v>95</v>
      </c>
    </row>
    <row r="8" spans="1:21" x14ac:dyDescent="0.25">
      <c r="A8" s="5">
        <v>6</v>
      </c>
      <c r="B8" s="5" t="s">
        <v>64</v>
      </c>
      <c r="C8" s="5" t="s">
        <v>73</v>
      </c>
      <c r="D8" s="5">
        <v>1</v>
      </c>
      <c r="E8" s="5" t="s">
        <v>96</v>
      </c>
      <c r="F8" s="5" t="s">
        <v>97</v>
      </c>
      <c r="G8" s="5" t="s">
        <v>68</v>
      </c>
      <c r="H8" s="5" t="s">
        <v>96</v>
      </c>
      <c r="I8" s="5" t="s">
        <v>98</v>
      </c>
      <c r="J8" s="5" t="s">
        <v>68</v>
      </c>
      <c r="K8" s="5" t="s">
        <v>96</v>
      </c>
      <c r="L8" s="6">
        <v>5825</v>
      </c>
      <c r="M8" s="6">
        <v>5817</v>
      </c>
      <c r="N8" s="7">
        <v>50</v>
      </c>
      <c r="O8" s="8">
        <f t="shared" si="0"/>
        <v>400</v>
      </c>
      <c r="P8" s="7">
        <v>4</v>
      </c>
      <c r="Q8" s="8">
        <f t="shared" si="1"/>
        <v>396</v>
      </c>
      <c r="R8" s="7">
        <v>200</v>
      </c>
      <c r="S8" s="9">
        <f t="shared" si="2"/>
        <v>1.98</v>
      </c>
      <c r="T8" s="5" t="s">
        <v>99</v>
      </c>
      <c r="U8" s="5" t="s">
        <v>100</v>
      </c>
    </row>
    <row r="9" spans="1:21" x14ac:dyDescent="0.25">
      <c r="A9" s="5">
        <v>7</v>
      </c>
      <c r="B9" s="5" t="s">
        <v>101</v>
      </c>
      <c r="C9" s="5" t="s">
        <v>65</v>
      </c>
      <c r="D9" s="5">
        <v>1</v>
      </c>
      <c r="E9" s="5" t="s">
        <v>96</v>
      </c>
      <c r="F9" s="5" t="s">
        <v>102</v>
      </c>
      <c r="G9" s="5" t="s">
        <v>68</v>
      </c>
      <c r="H9" s="5" t="s">
        <v>96</v>
      </c>
      <c r="I9" s="5" t="s">
        <v>103</v>
      </c>
      <c r="J9" s="5" t="s">
        <v>68</v>
      </c>
      <c r="K9" s="5" t="s">
        <v>96</v>
      </c>
      <c r="L9" s="6">
        <v>2185</v>
      </c>
      <c r="M9" s="6">
        <v>2181.5</v>
      </c>
      <c r="N9" s="7">
        <v>100</v>
      </c>
      <c r="O9" s="8">
        <f t="shared" si="0"/>
        <v>-350</v>
      </c>
      <c r="P9" s="7">
        <v>4.5999999999999996</v>
      </c>
      <c r="Q9" s="8">
        <f t="shared" si="1"/>
        <v>-354.6</v>
      </c>
      <c r="R9" s="7" t="s">
        <v>1</v>
      </c>
      <c r="S9" s="9" t="str">
        <f t="shared" si="2"/>
        <v/>
      </c>
      <c r="T9" s="5" t="s">
        <v>104</v>
      </c>
      <c r="U9" s="5" t="s">
        <v>105</v>
      </c>
    </row>
    <row r="10" spans="1:21" x14ac:dyDescent="0.25">
      <c r="A10" s="5">
        <v>8</v>
      </c>
      <c r="B10" s="5" t="s">
        <v>72</v>
      </c>
      <c r="C10" s="5" t="s">
        <v>65</v>
      </c>
      <c r="D10" s="5">
        <v>2</v>
      </c>
      <c r="E10" s="5" t="s">
        <v>106</v>
      </c>
      <c r="F10" s="5" t="s">
        <v>107</v>
      </c>
      <c r="G10" s="5" t="s">
        <v>68</v>
      </c>
      <c r="H10" s="5" t="s">
        <v>106</v>
      </c>
      <c r="I10" s="5" t="s">
        <v>108</v>
      </c>
      <c r="J10" s="5" t="s">
        <v>68</v>
      </c>
      <c r="K10" s="5" t="s">
        <v>106</v>
      </c>
      <c r="L10" s="6">
        <v>20450</v>
      </c>
      <c r="M10" s="6">
        <v>20462</v>
      </c>
      <c r="N10" s="7">
        <v>5</v>
      </c>
      <c r="O10" s="8">
        <f t="shared" si="0"/>
        <v>120</v>
      </c>
      <c r="P10" s="7">
        <v>4</v>
      </c>
      <c r="Q10" s="8">
        <f t="shared" si="1"/>
        <v>116</v>
      </c>
      <c r="R10" s="7">
        <v>60</v>
      </c>
      <c r="S10" s="9">
        <f t="shared" si="2"/>
        <v>1.9333333333333333</v>
      </c>
      <c r="T10" s="5" t="s">
        <v>70</v>
      </c>
      <c r="U10" s="5" t="s">
        <v>109</v>
      </c>
    </row>
    <row r="12" spans="1:21" ht="15.75" x14ac:dyDescent="0.25">
      <c r="A12" s="10" t="s">
        <v>53</v>
      </c>
    </row>
    <row r="13" spans="1:21" x14ac:dyDescent="0.25">
      <c r="A13" s="11" t="s">
        <v>54</v>
      </c>
      <c r="B13" s="12">
        <f>COUNTIF(B3:B10,"?*")</f>
        <v>8</v>
      </c>
    </row>
    <row r="14" spans="1:21" x14ac:dyDescent="0.25">
      <c r="A14" s="11" t="s">
        <v>55</v>
      </c>
      <c r="B14" s="13">
        <f>SUM(Q3:Q10)</f>
        <v>1585.9</v>
      </c>
    </row>
    <row r="15" spans="1:21" x14ac:dyDescent="0.25">
      <c r="A15" s="11" t="s">
        <v>56</v>
      </c>
      <c r="B15" s="12">
        <f>COUNTIF(Q3:Q10,"&gt;0")</f>
        <v>5</v>
      </c>
    </row>
    <row r="16" spans="1:21" x14ac:dyDescent="0.25">
      <c r="A16" s="11" t="s">
        <v>57</v>
      </c>
      <c r="B16" s="12">
        <f>COUNTIF(Q3:Q10,"&lt;0")</f>
        <v>3</v>
      </c>
    </row>
    <row r="17" spans="1:2" x14ac:dyDescent="0.25">
      <c r="A17" s="11" t="s">
        <v>58</v>
      </c>
      <c r="B17" s="14">
        <f>IF(COUNTIF(B3:B10,"?*")=0,"",COUNTIF(Q3:Q10,"&gt;0")/COUNTIF(B3:B10,"?*"))</f>
        <v>0.625</v>
      </c>
    </row>
    <row r="18" spans="1:2" x14ac:dyDescent="0.25">
      <c r="A18" s="11" t="s">
        <v>59</v>
      </c>
      <c r="B18" s="15">
        <f>IFERROR(AVERAGE(S3:S10),"")</f>
        <v>0.86657142857142866</v>
      </c>
    </row>
    <row r="19" spans="1:2" x14ac:dyDescent="0.25">
      <c r="A19" s="11" t="s">
        <v>60</v>
      </c>
      <c r="B19" s="13">
        <f>SUMIF(Q3:Q10,"&gt;0")</f>
        <v>2351</v>
      </c>
    </row>
    <row r="20" spans="1:2" x14ac:dyDescent="0.25">
      <c r="A20" s="11" t="s">
        <v>61</v>
      </c>
      <c r="B20" s="13">
        <f>SUMIF(Q3:Q10,"&lt;0")</f>
        <v>-765.1</v>
      </c>
    </row>
    <row r="21" spans="1:2" x14ac:dyDescent="0.25">
      <c r="A21" s="11" t="s">
        <v>62</v>
      </c>
      <c r="B21" s="16">
        <f>IF(SUMIF(Q3:Q10,"&lt;0")=0,"",SUMIF(Q3:Q10,"&gt;0")/ABS(SUMIF(Q3:Q10,"&lt;0")))</f>
        <v>3.0728009410534569</v>
      </c>
    </row>
  </sheetData>
  <mergeCells count="1">
    <mergeCell ref="A1:U1"/>
  </mergeCells>
  <dataValidations count="1">
    <dataValidation type="list" allowBlank="1" sqref="C3:C10" xr:uid="{00000000-0002-0000-0200-000000000000}">
      <formula1>"Long,Short"</formula1>
    </dataValidation>
  </dataValidation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Journal Template</vt:lpstr>
      <vt:lpstr>Example (Synthetic)</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2026-09-05T08:43:13Z</dcterms:created>
  <dcterms:modified xsi:type="dcterms:W3CDTF">2026-09-05T08:44:15Z</dcterms:modified>
  <cp:category/>
</cp:coreProperties>
</file>